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____OPOSICIÓN 2023\RUBRICAS\RUBRICAS 0590110 CO\"/>
    </mc:Choice>
  </mc:AlternateContent>
  <xr:revisionPtr revIDLastSave="0" documentId="13_ncr:1_{AB3D3425-7B9D-45F0-8A5D-139D52A1C6E8}" xr6:coauthVersionLast="47" xr6:coauthVersionMax="47" xr10:uidLastSave="{00000000-0000-0000-0000-000000000000}"/>
  <bookViews>
    <workbookView xWindow="-120" yWindow="-120" windowWidth="29040" windowHeight="15840" xr2:uid="{BFE13B0F-1D45-45AD-8219-06FABDA05733}"/>
  </bookViews>
  <sheets>
    <sheet name="Plantil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1" l="1"/>
  <c r="K44" i="1"/>
  <c r="K43" i="1"/>
  <c r="K42" i="1"/>
  <c r="K46" i="1" s="1"/>
  <c r="K39" i="1"/>
  <c r="K38" i="1"/>
  <c r="K37" i="1"/>
  <c r="K36" i="1"/>
  <c r="K35" i="1"/>
  <c r="K40" i="1" s="1"/>
  <c r="K32" i="1"/>
  <c r="K31" i="1"/>
  <c r="K30" i="1"/>
  <c r="K29" i="1"/>
  <c r="K28" i="1"/>
  <c r="K27" i="1"/>
  <c r="K26" i="1"/>
  <c r="K25" i="1"/>
  <c r="K24" i="1"/>
  <c r="K23" i="1"/>
  <c r="K33" i="1" s="1"/>
  <c r="K20" i="1"/>
  <c r="K19" i="1"/>
  <c r="K18" i="1"/>
  <c r="K17" i="1"/>
  <c r="K16" i="1"/>
  <c r="K15" i="1"/>
  <c r="K14" i="1"/>
  <c r="K13" i="1"/>
  <c r="K12" i="1"/>
  <c r="K11" i="1"/>
  <c r="K21" i="1" s="1"/>
  <c r="H6" i="1" s="1"/>
</calcChain>
</file>

<file path=xl/sharedStrings.xml><?xml version="1.0" encoding="utf-8"?>
<sst xmlns="http://schemas.openxmlformats.org/spreadsheetml/2006/main" count="63" uniqueCount="43">
  <si>
    <t>PARTE B2: PRÁCTICO</t>
  </si>
  <si>
    <t>ASPIRANTE</t>
  </si>
  <si>
    <t>Apeliidos y nombre:</t>
  </si>
  <si>
    <t>DNI:</t>
  </si>
  <si>
    <t xml:space="preserve">PRESENTADO: </t>
  </si>
  <si>
    <t>SI</t>
  </si>
  <si>
    <t>NO</t>
  </si>
  <si>
    <t>Miembro del tribunal:</t>
  </si>
  <si>
    <t>Nota final:</t>
  </si>
  <si>
    <t>Fecha:</t>
  </si>
  <si>
    <t>Criterios de valoración</t>
  </si>
  <si>
    <t>Ejercicio / apartado</t>
  </si>
  <si>
    <t>No Realiza</t>
  </si>
  <si>
    <t>de 1 a 10</t>
  </si>
  <si>
    <t>Nota ponderada</t>
  </si>
  <si>
    <t>Puntos</t>
  </si>
  <si>
    <t>Indicadores</t>
  </si>
  <si>
    <t>BLOQUE 1</t>
  </si>
  <si>
    <t>Respuesta correcta</t>
  </si>
  <si>
    <t>Justifica de manera precisa la cuestión planteada</t>
  </si>
  <si>
    <t>Indica de forma clara y justificada el origen del cálculo</t>
  </si>
  <si>
    <t>Buena presentación y secuenciación de la respuesta coherente</t>
  </si>
  <si>
    <t>COMERCIO INTERNACIONAL</t>
  </si>
  <si>
    <t>Total puntos ponderados:</t>
  </si>
  <si>
    <t>BLOQUE 2</t>
  </si>
  <si>
    <t>Asientos hasta el 18 de julio</t>
  </si>
  <si>
    <t>Seis asientos en total: 0,2 por asiento</t>
  </si>
  <si>
    <t>Nº Asientos bien:</t>
  </si>
  <si>
    <t>Justifica los cálculos de los importes hasta el 18 de julio de forma precisa y clara</t>
  </si>
  <si>
    <t>Asientos del 18 de julio</t>
  </si>
  <si>
    <t>Cuatro asientos en total: 0,1 por asiento</t>
  </si>
  <si>
    <t>Buena presentación (fecha, descripción, nº de cuentas correctos y estructura)</t>
  </si>
  <si>
    <t>GESTIÓN ECONÓMICA Y FINANCIERA</t>
  </si>
  <si>
    <t>BLOQUE 3</t>
  </si>
  <si>
    <t>Realiza la división correcta de periodos</t>
  </si>
  <si>
    <t>Respone correctamente y justifica de manera precisa la cuestión planteada</t>
  </si>
  <si>
    <t>TRANSPORTE</t>
  </si>
  <si>
    <t>BLOQUE 4</t>
  </si>
  <si>
    <t>Resultado correcto de la tendencia de ventas</t>
  </si>
  <si>
    <t>Resultado correcto de la tendencia de ventas con estacionalidad</t>
  </si>
  <si>
    <t>Respone correctamente y justifica de manera precisa ambos resultados</t>
  </si>
  <si>
    <t>MARKETING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</si>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</sst>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8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3" fillId="2" borderId="0" xfId="0" applyFont="1" applyFill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 applyProtection="1">
      <alignment horizontal="center"/>
      <protection locked="0"/>
    </xf>
    <xf numFmtId="0" fontId="0" fillId="0" borderId="1" xfId="0" applyBorder="1" applyAlignment="1">
      <alignment horizontal="right"/>
    </xf>
    <xf numFmtId="0" fontId="0" fillId="0" borderId="2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0" borderId="0" xfId="0" applyFont="1" applyAlignment="1">
      <alignment textRotation="90" wrapText="1"/>
    </xf>
    <xf numFmtId="0" fontId="6" fillId="0" borderId="0" xfId="0" applyFont="1" applyAlignment="1">
      <alignment horizontal="center" textRotation="90" wrapText="1"/>
    </xf>
    <xf numFmtId="14" fontId="0" fillId="0" borderId="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textRotation="90" wrapText="1"/>
    </xf>
    <xf numFmtId="0" fontId="6" fillId="0" borderId="6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7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6" fillId="0" borderId="7" xfId="0" applyFont="1" applyBorder="1" applyAlignment="1">
      <alignment horizontal="center" textRotation="90" wrapText="1"/>
    </xf>
    <xf numFmtId="0" fontId="6" fillId="0" borderId="8" xfId="0" applyFont="1" applyBorder="1" applyAlignment="1">
      <alignment horizontal="center" textRotation="90" wrapText="1"/>
    </xf>
    <xf numFmtId="0" fontId="10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5" fillId="0" borderId="0" xfId="1" applyFont="1" applyAlignment="1">
      <alignment horizontal="left" vertical="center"/>
    </xf>
    <xf numFmtId="9" fontId="0" fillId="0" borderId="1" xfId="0" applyNumberFormat="1" applyBorder="1" applyAlignment="1" applyProtection="1">
      <alignment vertical="center"/>
      <protection locked="0"/>
    </xf>
    <xf numFmtId="9" fontId="0" fillId="4" borderId="1" xfId="0" applyNumberFormat="1" applyFill="1" applyBorder="1" applyAlignment="1" applyProtection="1">
      <alignment horizontal="center" vertical="center"/>
      <protection locked="0"/>
    </xf>
    <xf numFmtId="164" fontId="0" fillId="3" borderId="1" xfId="0" applyNumberForma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0" fillId="5" borderId="1" xfId="0" applyNumberFormat="1" applyFill="1" applyBorder="1" applyAlignment="1" applyProtection="1">
      <alignment horizontal="center" vertical="center"/>
      <protection locked="0"/>
    </xf>
    <xf numFmtId="0" fontId="5" fillId="5" borderId="9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5" borderId="1" xfId="0" applyFill="1" applyBorder="1" applyAlignment="1" applyProtection="1">
      <alignment horizontal="center" vertical="center"/>
      <protection locked="0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0" fillId="0" borderId="4" xfId="0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64" fontId="0" fillId="2" borderId="1" xfId="0" applyNumberForma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9" fontId="6" fillId="0" borderId="14" xfId="1" applyFont="1" applyBorder="1" applyAlignment="1">
      <alignment horizontal="right" vertical="center"/>
    </xf>
    <xf numFmtId="9" fontId="6" fillId="0" borderId="0" xfId="1" applyFont="1" applyAlignment="1">
      <alignment horizontal="right" vertical="center"/>
    </xf>
    <xf numFmtId="9" fontId="6" fillId="0" borderId="6" xfId="1" applyFont="1" applyBorder="1" applyAlignment="1">
      <alignment horizontal="right" vertical="center"/>
    </xf>
    <xf numFmtId="9" fontId="5" fillId="0" borderId="6" xfId="1" applyFont="1" applyBorder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9" fontId="0" fillId="0" borderId="0" xfId="0" applyNumberFormat="1" applyAlignment="1" applyProtection="1">
      <alignment vertical="center"/>
      <protection locked="0"/>
    </xf>
    <xf numFmtId="0" fontId="6" fillId="0" borderId="6" xfId="0" applyFont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5" fillId="3" borderId="0" xfId="0" applyFont="1" applyFill="1"/>
    <xf numFmtId="0" fontId="0" fillId="0" borderId="12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</cellXfs>
  <cellStyles count="2">
    <cellStyle name="Normal" xfId="0" builtinId="0"/>
    <cellStyle name="Porcentaje" xfId="1" builtinId="5"/>
  </cellStyles>
  <dxfs count="2"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942975</xdr:colOff>
          <xdr:row>2</xdr:row>
          <xdr:rowOff>180975</xdr:rowOff>
        </xdr:from>
        <xdr:to>
          <xdr:col>1</xdr:col>
          <xdr:colOff>314325</xdr:colOff>
          <xdr:row>3</xdr:row>
          <xdr:rowOff>180975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969C8CA-FC96-491E-830D-9F9532E95A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942975</xdr:colOff>
          <xdr:row>3</xdr:row>
          <xdr:rowOff>171450</xdr:rowOff>
        </xdr:from>
        <xdr:to>
          <xdr:col>1</xdr:col>
          <xdr:colOff>314325</xdr:colOff>
          <xdr:row>5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C86E4E25-18F3-4096-AA5A-4B14B1FBE1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12</xdr:row>
          <xdr:rowOff>9525</xdr:rowOff>
        </xdr:from>
        <xdr:to>
          <xdr:col>9</xdr:col>
          <xdr:colOff>9525</xdr:colOff>
          <xdr:row>13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A0C07587-56D5-4B8C-AE4E-CC0D8B226A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10</xdr:row>
          <xdr:rowOff>0</xdr:rowOff>
        </xdr:from>
        <xdr:to>
          <xdr:col>9</xdr:col>
          <xdr:colOff>9525</xdr:colOff>
          <xdr:row>10</xdr:row>
          <xdr:rowOff>180975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949AA3A9-443C-463A-A2F9-1C3D50E678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11</xdr:row>
          <xdr:rowOff>0</xdr:rowOff>
        </xdr:from>
        <xdr:to>
          <xdr:col>9</xdr:col>
          <xdr:colOff>9525</xdr:colOff>
          <xdr:row>11</xdr:row>
          <xdr:rowOff>180975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6F14A64C-D00B-4BA1-B877-C2E4E0DE54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13</xdr:row>
          <xdr:rowOff>0</xdr:rowOff>
        </xdr:from>
        <xdr:to>
          <xdr:col>9</xdr:col>
          <xdr:colOff>9525</xdr:colOff>
          <xdr:row>13</xdr:row>
          <xdr:rowOff>180975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349EFC03-DA68-43A9-B7AE-E0FD451FB8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14</xdr:row>
          <xdr:rowOff>9525</xdr:rowOff>
        </xdr:from>
        <xdr:to>
          <xdr:col>9</xdr:col>
          <xdr:colOff>9525</xdr:colOff>
          <xdr:row>14</xdr:row>
          <xdr:rowOff>190500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561E34B6-5924-4F94-A28C-13FE2A380E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16</xdr:row>
          <xdr:rowOff>0</xdr:rowOff>
        </xdr:from>
        <xdr:to>
          <xdr:col>9</xdr:col>
          <xdr:colOff>9525</xdr:colOff>
          <xdr:row>16</xdr:row>
          <xdr:rowOff>180975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D2866934-3364-467C-8208-AAB280FE3B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17</xdr:row>
          <xdr:rowOff>9525</xdr:rowOff>
        </xdr:from>
        <xdr:to>
          <xdr:col>9</xdr:col>
          <xdr:colOff>9525</xdr:colOff>
          <xdr:row>18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E2D4779D-4C14-434A-ACA7-E2BDD89591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19</xdr:row>
          <xdr:rowOff>0</xdr:rowOff>
        </xdr:from>
        <xdr:to>
          <xdr:col>9</xdr:col>
          <xdr:colOff>9525</xdr:colOff>
          <xdr:row>19</xdr:row>
          <xdr:rowOff>180975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7A6B664C-A779-4AA0-8C7A-12FD805AAD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15</xdr:row>
          <xdr:rowOff>9525</xdr:rowOff>
        </xdr:from>
        <xdr:to>
          <xdr:col>9</xdr:col>
          <xdr:colOff>9525</xdr:colOff>
          <xdr:row>16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D355DA30-B150-439A-AC10-FC290BD7F9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18</xdr:row>
          <xdr:rowOff>9525</xdr:rowOff>
        </xdr:from>
        <xdr:to>
          <xdr:col>9</xdr:col>
          <xdr:colOff>9525</xdr:colOff>
          <xdr:row>19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A86C6B35-2F90-42B1-AE32-74301D5590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26</xdr:row>
          <xdr:rowOff>9525</xdr:rowOff>
        </xdr:from>
        <xdr:to>
          <xdr:col>9</xdr:col>
          <xdr:colOff>9525</xdr:colOff>
          <xdr:row>27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538B8369-6B09-439E-AF2C-56177F8810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27</xdr:row>
          <xdr:rowOff>0</xdr:rowOff>
        </xdr:from>
        <xdr:to>
          <xdr:col>9</xdr:col>
          <xdr:colOff>9525</xdr:colOff>
          <xdr:row>27</xdr:row>
          <xdr:rowOff>180975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6B3021BE-14C4-4581-AE8B-70EF271B8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28</xdr:row>
          <xdr:rowOff>9525</xdr:rowOff>
        </xdr:from>
        <xdr:to>
          <xdr:col>9</xdr:col>
          <xdr:colOff>9525</xdr:colOff>
          <xdr:row>29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80CAF242-352F-4FB6-8774-73837C26B8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29</xdr:row>
          <xdr:rowOff>9525</xdr:rowOff>
        </xdr:from>
        <xdr:to>
          <xdr:col>9</xdr:col>
          <xdr:colOff>9525</xdr:colOff>
          <xdr:row>30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4FBBA5A1-2D7B-4B1B-8D0F-614303FA6A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30</xdr:row>
          <xdr:rowOff>0</xdr:rowOff>
        </xdr:from>
        <xdr:to>
          <xdr:col>9</xdr:col>
          <xdr:colOff>9525</xdr:colOff>
          <xdr:row>30</xdr:row>
          <xdr:rowOff>180975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338E3CCB-5D7E-4C59-938E-1DCA00D7A0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31</xdr:row>
          <xdr:rowOff>9525</xdr:rowOff>
        </xdr:from>
        <xdr:to>
          <xdr:col>9</xdr:col>
          <xdr:colOff>9525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F6785291-8934-4261-8F3B-256922269B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35</xdr:row>
          <xdr:rowOff>0</xdr:rowOff>
        </xdr:from>
        <xdr:to>
          <xdr:col>9</xdr:col>
          <xdr:colOff>9525</xdr:colOff>
          <xdr:row>35</xdr:row>
          <xdr:rowOff>180975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47C3D9A9-BECE-4F49-BF34-E291CE1DCB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36</xdr:row>
          <xdr:rowOff>9525</xdr:rowOff>
        </xdr:from>
        <xdr:to>
          <xdr:col>9</xdr:col>
          <xdr:colOff>9525</xdr:colOff>
          <xdr:row>36</xdr:row>
          <xdr:rowOff>190500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D753778C-AF06-4484-A12F-4CA2FF54F3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38</xdr:row>
          <xdr:rowOff>0</xdr:rowOff>
        </xdr:from>
        <xdr:to>
          <xdr:col>9</xdr:col>
          <xdr:colOff>9525</xdr:colOff>
          <xdr:row>38</xdr:row>
          <xdr:rowOff>180975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25B19994-9992-4C16-B76B-34EEEC344D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34</xdr:row>
          <xdr:rowOff>9525</xdr:rowOff>
        </xdr:from>
        <xdr:to>
          <xdr:col>9</xdr:col>
          <xdr:colOff>9525</xdr:colOff>
          <xdr:row>35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AEE6A526-EFE5-43A2-A3EA-92793F7868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37</xdr:row>
          <xdr:rowOff>9525</xdr:rowOff>
        </xdr:from>
        <xdr:to>
          <xdr:col>9</xdr:col>
          <xdr:colOff>9525</xdr:colOff>
          <xdr:row>38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A47C30D0-1DA6-452B-B53D-C2BF0BA221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42</xdr:row>
          <xdr:rowOff>0</xdr:rowOff>
        </xdr:from>
        <xdr:to>
          <xdr:col>9</xdr:col>
          <xdr:colOff>9525</xdr:colOff>
          <xdr:row>42</xdr:row>
          <xdr:rowOff>180975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7B2DC5DD-7DCF-42D8-914A-4887F85F63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43</xdr:row>
          <xdr:rowOff>0</xdr:rowOff>
        </xdr:from>
        <xdr:to>
          <xdr:col>9</xdr:col>
          <xdr:colOff>9525</xdr:colOff>
          <xdr:row>43</xdr:row>
          <xdr:rowOff>180975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E3ABBEE-1B8D-41F1-89E9-9965849D5D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44</xdr:row>
          <xdr:rowOff>0</xdr:rowOff>
        </xdr:from>
        <xdr:to>
          <xdr:col>9</xdr:col>
          <xdr:colOff>9525</xdr:colOff>
          <xdr:row>44</xdr:row>
          <xdr:rowOff>180975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49B3A729-CE26-425B-80F5-9C681F5580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41</xdr:row>
          <xdr:rowOff>9525</xdr:rowOff>
        </xdr:from>
        <xdr:to>
          <xdr:col>9</xdr:col>
          <xdr:colOff>9525</xdr:colOff>
          <xdr:row>42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2E788644-73C1-4119-9DA6-021A1835DF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C4B5F-BB07-46EF-844C-25C8163B5ABD}">
  <sheetPr codeName="Hoja2"/>
  <dimension ref="A1:K49"/>
  <sheetViews>
    <sheetView showGridLines="0" tabSelected="1" view="pageLayout" zoomScaleNormal="145" workbookViewId="0">
      <selection activeCell="B8" sqref="B8:C8"/>
    </sheetView>
  </sheetViews>
  <sheetFormatPr baseColWidth="10" defaultRowHeight="15" x14ac:dyDescent="0.25"/>
  <cols>
    <col min="1" max="1" width="14.28515625" customWidth="1"/>
    <col min="2" max="2" width="5.7109375" customWidth="1"/>
    <col min="3" max="3" width="7.7109375" customWidth="1"/>
    <col min="4" max="4" width="11.5703125" customWidth="1"/>
    <col min="5" max="5" width="9.28515625" customWidth="1"/>
    <col min="6" max="6" width="18.140625" customWidth="1"/>
    <col min="7" max="7" width="9.85546875" customWidth="1"/>
    <col min="8" max="8" width="7.5703125" customWidth="1"/>
    <col min="9" max="9" width="3.5703125" customWidth="1"/>
    <col min="10" max="10" width="4.28515625" customWidth="1"/>
    <col min="11" max="11" width="8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2" t="s">
        <v>1</v>
      </c>
      <c r="G2" s="3"/>
      <c r="H2" s="3"/>
      <c r="I2" s="4"/>
      <c r="J2" s="4"/>
      <c r="K2" s="5">
        <v>1</v>
      </c>
    </row>
    <row r="3" spans="1:11" ht="17.25" customHeight="1" x14ac:dyDescent="0.25">
      <c r="A3" s="6" t="s">
        <v>2</v>
      </c>
      <c r="B3" s="7"/>
      <c r="C3" s="8"/>
      <c r="D3" s="8"/>
      <c r="E3" s="8"/>
      <c r="F3" s="8"/>
      <c r="G3" s="8"/>
      <c r="H3" s="9" t="s">
        <v>3</v>
      </c>
      <c r="I3" s="10"/>
      <c r="J3" s="11"/>
      <c r="K3" s="12"/>
    </row>
    <row r="4" spans="1:11" x14ac:dyDescent="0.25">
      <c r="A4" t="s">
        <v>4</v>
      </c>
      <c r="B4" s="13" t="s">
        <v>5</v>
      </c>
      <c r="C4" s="14"/>
      <c r="D4" s="14"/>
      <c r="E4" s="14"/>
      <c r="F4" s="14"/>
      <c r="G4" s="14"/>
      <c r="I4" s="14"/>
      <c r="J4" s="14"/>
      <c r="K4" s="14"/>
    </row>
    <row r="5" spans="1:11" x14ac:dyDescent="0.25">
      <c r="B5" s="13" t="s">
        <v>6</v>
      </c>
      <c r="G5" s="15"/>
      <c r="I5" s="16"/>
      <c r="J5" s="16"/>
      <c r="K5" s="17"/>
    </row>
    <row r="6" spans="1:11" ht="24" customHeight="1" x14ac:dyDescent="0.25">
      <c r="A6" s="18" t="s">
        <v>7</v>
      </c>
      <c r="B6" s="19"/>
      <c r="C6" s="20"/>
      <c r="D6" s="21"/>
      <c r="E6" s="21"/>
      <c r="F6" s="22"/>
      <c r="G6" s="23" t="s">
        <v>8</v>
      </c>
      <c r="H6" s="24">
        <f>K21+K33+K40+K46</f>
        <v>0</v>
      </c>
      <c r="I6" s="25"/>
      <c r="J6" s="25"/>
      <c r="K6" s="26"/>
    </row>
    <row r="7" spans="1:11" ht="11.25" customHeight="1" x14ac:dyDescent="0.25">
      <c r="I7" s="27"/>
      <c r="J7" s="28"/>
    </row>
    <row r="8" spans="1:11" ht="15.75" customHeight="1" x14ac:dyDescent="0.25">
      <c r="A8" s="4" t="s">
        <v>9</v>
      </c>
      <c r="B8" s="29"/>
      <c r="C8" s="29"/>
      <c r="D8" s="30"/>
      <c r="E8" s="30"/>
      <c r="F8" s="23"/>
      <c r="I8" s="27"/>
      <c r="J8" s="27"/>
    </row>
    <row r="9" spans="1:11" ht="27" customHeight="1" x14ac:dyDescent="0.25">
      <c r="A9" s="31" t="s">
        <v>10</v>
      </c>
      <c r="B9" s="31"/>
      <c r="C9" s="32" t="s">
        <v>11</v>
      </c>
      <c r="I9" s="33" t="s">
        <v>12</v>
      </c>
      <c r="J9" s="34" t="s">
        <v>13</v>
      </c>
      <c r="K9" s="35" t="s">
        <v>14</v>
      </c>
    </row>
    <row r="10" spans="1:11" x14ac:dyDescent="0.25">
      <c r="A10" s="36" t="s">
        <v>15</v>
      </c>
      <c r="B10" s="36"/>
      <c r="C10" s="37"/>
      <c r="E10" s="38" t="s">
        <v>16</v>
      </c>
      <c r="I10" s="39"/>
      <c r="J10" s="40"/>
      <c r="K10" s="35"/>
    </row>
    <row r="11" spans="1:11" x14ac:dyDescent="0.25">
      <c r="A11" s="41" t="s">
        <v>17</v>
      </c>
      <c r="B11" s="42"/>
      <c r="C11" s="43">
        <v>1</v>
      </c>
      <c r="D11" s="44" t="s">
        <v>18</v>
      </c>
      <c r="E11" s="45"/>
      <c r="F11" s="45"/>
      <c r="G11" s="46"/>
      <c r="H11" s="47">
        <v>0.1</v>
      </c>
      <c r="I11" s="48"/>
      <c r="J11" s="49"/>
      <c r="K11" s="50">
        <f>IF(J11="SI",H11*B12,0)</f>
        <v>0</v>
      </c>
    </row>
    <row r="12" spans="1:11" x14ac:dyDescent="0.25">
      <c r="A12" s="51"/>
      <c r="B12" s="42">
        <v>0.4</v>
      </c>
      <c r="C12" s="52"/>
      <c r="D12" s="44" t="s">
        <v>19</v>
      </c>
      <c r="E12" s="45"/>
      <c r="F12" s="45"/>
      <c r="G12" s="46"/>
      <c r="H12" s="47">
        <v>0.9</v>
      </c>
      <c r="I12" s="48"/>
      <c r="J12" s="53"/>
      <c r="K12" s="50">
        <f>((H12*B12)*J12)/10</f>
        <v>0</v>
      </c>
    </row>
    <row r="13" spans="1:11" x14ac:dyDescent="0.25">
      <c r="A13" s="51"/>
      <c r="B13" s="42"/>
      <c r="C13" s="54">
        <v>2</v>
      </c>
      <c r="D13" s="55" t="s">
        <v>18</v>
      </c>
      <c r="E13" s="56"/>
      <c r="F13" s="56"/>
      <c r="G13" s="57"/>
      <c r="H13" s="47">
        <v>0.2</v>
      </c>
      <c r="I13" s="48"/>
      <c r="J13" s="49"/>
      <c r="K13" s="50">
        <f>IF(J13="SI",H13*B14,0)</f>
        <v>0</v>
      </c>
    </row>
    <row r="14" spans="1:11" x14ac:dyDescent="0.25">
      <c r="A14" s="58"/>
      <c r="B14" s="42">
        <v>0.6</v>
      </c>
      <c r="C14" s="59"/>
      <c r="D14" s="55" t="s">
        <v>20</v>
      </c>
      <c r="E14" s="56"/>
      <c r="F14" s="56"/>
      <c r="G14" s="57"/>
      <c r="H14" s="47">
        <v>0.7</v>
      </c>
      <c r="I14" s="48"/>
      <c r="J14" s="53"/>
      <c r="K14" s="50">
        <f>((H14*B14)*J14)/10</f>
        <v>0</v>
      </c>
    </row>
    <row r="15" spans="1:11" ht="15.75" x14ac:dyDescent="0.25">
      <c r="A15" s="60">
        <v>0.3</v>
      </c>
      <c r="B15" s="42"/>
      <c r="C15" s="61"/>
      <c r="D15" s="55" t="s">
        <v>21</v>
      </c>
      <c r="E15" s="56"/>
      <c r="F15" s="56"/>
      <c r="G15" s="57"/>
      <c r="H15" s="47">
        <v>0.1</v>
      </c>
      <c r="I15" s="48"/>
      <c r="J15" s="62"/>
      <c r="K15" s="50">
        <f>((H15*B14)*J15)/10</f>
        <v>0</v>
      </c>
    </row>
    <row r="16" spans="1:11" x14ac:dyDescent="0.25">
      <c r="A16" s="63" t="s">
        <v>22</v>
      </c>
      <c r="B16" s="42"/>
      <c r="C16" s="43">
        <v>3</v>
      </c>
      <c r="D16" s="44" t="s">
        <v>18</v>
      </c>
      <c r="E16" s="45"/>
      <c r="F16" s="45"/>
      <c r="G16" s="46"/>
      <c r="H16" s="47">
        <v>0.2</v>
      </c>
      <c r="I16" s="48"/>
      <c r="J16" s="49"/>
      <c r="K16" s="50">
        <f>IF(J16="SI",H16*B17,0)</f>
        <v>0</v>
      </c>
    </row>
    <row r="17" spans="1:11" x14ac:dyDescent="0.25">
      <c r="A17" s="64"/>
      <c r="B17" s="42">
        <v>1.2</v>
      </c>
      <c r="C17" s="65"/>
      <c r="D17" s="44" t="s">
        <v>20</v>
      </c>
      <c r="E17" s="45"/>
      <c r="F17" s="45"/>
      <c r="G17" s="46"/>
      <c r="H17" s="47">
        <v>0.7</v>
      </c>
      <c r="I17" s="48"/>
      <c r="J17" s="62"/>
      <c r="K17" s="50">
        <f>((H17*B17)*J17)/10</f>
        <v>0</v>
      </c>
    </row>
    <row r="18" spans="1:11" x14ac:dyDescent="0.25">
      <c r="A18" s="64"/>
      <c r="B18" s="42"/>
      <c r="C18" s="52"/>
      <c r="D18" s="44" t="s">
        <v>21</v>
      </c>
      <c r="E18" s="45"/>
      <c r="F18" s="45"/>
      <c r="G18" s="46"/>
      <c r="H18" s="47">
        <v>0.1</v>
      </c>
      <c r="I18" s="48"/>
      <c r="J18" s="62"/>
      <c r="K18" s="50">
        <f>((H18*B17)*J18)/10</f>
        <v>0</v>
      </c>
    </row>
    <row r="19" spans="1:11" x14ac:dyDescent="0.25">
      <c r="A19" s="64"/>
      <c r="B19" s="42"/>
      <c r="C19" s="54">
        <v>4</v>
      </c>
      <c r="D19" s="55" t="s">
        <v>18</v>
      </c>
      <c r="E19" s="56"/>
      <c r="F19" s="56"/>
      <c r="G19" s="57"/>
      <c r="H19" s="47">
        <v>0.2</v>
      </c>
      <c r="I19" s="48"/>
      <c r="J19" s="49"/>
      <c r="K19" s="50">
        <f>IF(J19="SI",H19*B20,0)</f>
        <v>0</v>
      </c>
    </row>
    <row r="20" spans="1:11" x14ac:dyDescent="0.25">
      <c r="A20" s="66"/>
      <c r="B20" s="42">
        <v>0.8</v>
      </c>
      <c r="C20" s="61"/>
      <c r="D20" s="55" t="s">
        <v>20</v>
      </c>
      <c r="E20" s="56"/>
      <c r="F20" s="56"/>
      <c r="G20" s="57"/>
      <c r="H20" s="47">
        <v>0.8</v>
      </c>
      <c r="I20" s="48"/>
      <c r="J20" s="62"/>
      <c r="K20" s="50">
        <f>((H20*B20)*J20)/10</f>
        <v>0</v>
      </c>
    </row>
    <row r="21" spans="1:11" x14ac:dyDescent="0.25">
      <c r="A21" s="67"/>
      <c r="B21" s="16"/>
      <c r="F21" s="68"/>
      <c r="G21" s="69" t="s">
        <v>23</v>
      </c>
      <c r="H21" s="69"/>
      <c r="I21" s="69"/>
      <c r="J21" s="69"/>
      <c r="K21" s="70">
        <f>SUM(K11:K20)</f>
        <v>0</v>
      </c>
    </row>
    <row r="22" spans="1:11" ht="10.5" customHeight="1" x14ac:dyDescent="0.25"/>
    <row r="23" spans="1:11" ht="15" customHeight="1" x14ac:dyDescent="0.25">
      <c r="A23" s="41" t="s">
        <v>24</v>
      </c>
      <c r="B23" s="42">
        <v>1.2</v>
      </c>
      <c r="C23" s="71" t="s">
        <v>25</v>
      </c>
      <c r="D23" s="72"/>
      <c r="E23" s="73" t="s">
        <v>26</v>
      </c>
      <c r="F23" s="73"/>
      <c r="G23" s="74" t="s">
        <v>27</v>
      </c>
      <c r="H23" s="75"/>
      <c r="I23" s="76"/>
      <c r="J23" s="53"/>
      <c r="K23" s="50">
        <f>J23*0.2</f>
        <v>0</v>
      </c>
    </row>
    <row r="24" spans="1:11" ht="15" customHeight="1" x14ac:dyDescent="0.25">
      <c r="A24" s="51"/>
      <c r="B24" s="42">
        <v>0.2</v>
      </c>
      <c r="C24" s="35" t="s">
        <v>28</v>
      </c>
      <c r="D24" s="35"/>
      <c r="E24" s="35"/>
      <c r="F24" s="35"/>
      <c r="G24" s="35"/>
      <c r="H24" s="35"/>
      <c r="I24" s="77"/>
      <c r="J24" s="49"/>
      <c r="K24" s="50">
        <f>IF(J24="SI",0.2,0)</f>
        <v>0</v>
      </c>
    </row>
    <row r="25" spans="1:11" ht="15" customHeight="1" x14ac:dyDescent="0.25">
      <c r="A25" s="78"/>
      <c r="B25" s="42">
        <v>0.4</v>
      </c>
      <c r="C25" s="79" t="s">
        <v>29</v>
      </c>
      <c r="D25" s="80"/>
      <c r="E25" s="81" t="s">
        <v>30</v>
      </c>
      <c r="F25" s="81"/>
      <c r="G25" s="74" t="s">
        <v>27</v>
      </c>
      <c r="H25" s="75"/>
      <c r="I25" s="76"/>
      <c r="J25" s="53"/>
      <c r="K25" s="50">
        <f>J25*0.1</f>
        <v>0</v>
      </c>
    </row>
    <row r="26" spans="1:11" ht="15.75" customHeight="1" x14ac:dyDescent="0.25">
      <c r="A26" s="60">
        <v>0.3</v>
      </c>
      <c r="B26" s="42">
        <v>0.2</v>
      </c>
      <c r="C26" s="35" t="s">
        <v>31</v>
      </c>
      <c r="D26" s="35"/>
      <c r="E26" s="35"/>
      <c r="F26" s="35"/>
      <c r="G26" s="35"/>
      <c r="H26" s="47"/>
      <c r="I26" s="82"/>
      <c r="J26" s="49"/>
      <c r="K26" s="50">
        <f>IF(J26="SI",0.2,0)</f>
        <v>0</v>
      </c>
    </row>
    <row r="27" spans="1:11" ht="15" customHeight="1" x14ac:dyDescent="0.25">
      <c r="A27" s="63" t="s">
        <v>32</v>
      </c>
      <c r="B27" s="42"/>
      <c r="C27" s="54">
        <v>1</v>
      </c>
      <c r="D27" s="55" t="s">
        <v>18</v>
      </c>
      <c r="E27" s="56"/>
      <c r="F27" s="56"/>
      <c r="G27" s="57"/>
      <c r="H27" s="47">
        <v>0.3</v>
      </c>
      <c r="I27" s="48"/>
      <c r="J27" s="49"/>
      <c r="K27" s="50">
        <f>IF(J27="SI",H27*B28,0)</f>
        <v>0</v>
      </c>
    </row>
    <row r="28" spans="1:11" ht="15" customHeight="1" x14ac:dyDescent="0.25">
      <c r="A28" s="64"/>
      <c r="B28" s="42">
        <v>0.5</v>
      </c>
      <c r="C28" s="59"/>
      <c r="D28" s="55" t="s">
        <v>20</v>
      </c>
      <c r="E28" s="56"/>
      <c r="F28" s="56"/>
      <c r="G28" s="57"/>
      <c r="H28" s="47">
        <v>0.6</v>
      </c>
      <c r="I28" s="48"/>
      <c r="J28" s="53"/>
      <c r="K28" s="50">
        <f>((H28*B28)*J28)/10</f>
        <v>0</v>
      </c>
    </row>
    <row r="29" spans="1:11" ht="15" customHeight="1" x14ac:dyDescent="0.25">
      <c r="A29" s="64"/>
      <c r="B29" s="42"/>
      <c r="C29" s="61"/>
      <c r="D29" s="55" t="s">
        <v>21</v>
      </c>
      <c r="E29" s="56"/>
      <c r="F29" s="56"/>
      <c r="G29" s="57"/>
      <c r="H29" s="47">
        <v>0.1</v>
      </c>
      <c r="I29" s="48"/>
      <c r="J29" s="62"/>
      <c r="K29" s="50">
        <f>((H29*B28)*J29)/10</f>
        <v>0</v>
      </c>
    </row>
    <row r="30" spans="1:11" ht="15" customHeight="1" x14ac:dyDescent="0.25">
      <c r="A30" s="64"/>
      <c r="B30" s="42"/>
      <c r="C30" s="54">
        <v>2</v>
      </c>
      <c r="D30" s="55" t="s">
        <v>18</v>
      </c>
      <c r="E30" s="56"/>
      <c r="F30" s="56"/>
      <c r="G30" s="57"/>
      <c r="H30" s="47">
        <v>0.3</v>
      </c>
      <c r="I30" s="48"/>
      <c r="J30" s="49"/>
      <c r="K30" s="50">
        <f>IF(J30="SI",H30*B31,0)</f>
        <v>0</v>
      </c>
    </row>
    <row r="31" spans="1:11" ht="15" customHeight="1" x14ac:dyDescent="0.25">
      <c r="A31" s="64"/>
      <c r="B31" s="42">
        <v>0.5</v>
      </c>
      <c r="C31" s="59"/>
      <c r="D31" s="55" t="s">
        <v>20</v>
      </c>
      <c r="E31" s="56"/>
      <c r="F31" s="56"/>
      <c r="G31" s="57"/>
      <c r="H31" s="47">
        <v>0.6</v>
      </c>
      <c r="I31" s="48"/>
      <c r="J31" s="53"/>
      <c r="K31" s="50">
        <f>((H31*B31)*J31)/10</f>
        <v>0</v>
      </c>
    </row>
    <row r="32" spans="1:11" ht="15" customHeight="1" x14ac:dyDescent="0.25">
      <c r="A32" s="64"/>
      <c r="B32" s="42"/>
      <c r="C32" s="61"/>
      <c r="D32" s="55" t="s">
        <v>21</v>
      </c>
      <c r="E32" s="56"/>
      <c r="F32" s="56"/>
      <c r="G32" s="57"/>
      <c r="H32" s="47">
        <v>0.1</v>
      </c>
      <c r="I32" s="48"/>
      <c r="J32" s="62"/>
      <c r="K32" s="50">
        <f>((H32*B31)*J32)/10</f>
        <v>0</v>
      </c>
    </row>
    <row r="33" spans="1:11" ht="15" customHeight="1" x14ac:dyDescent="0.25">
      <c r="A33" s="67"/>
      <c r="B33" s="16"/>
      <c r="F33" s="68"/>
      <c r="G33" s="69" t="s">
        <v>23</v>
      </c>
      <c r="H33" s="69"/>
      <c r="I33" s="69"/>
      <c r="J33" s="83"/>
      <c r="K33" s="70">
        <f>SUM(K23:K32)</f>
        <v>0</v>
      </c>
    </row>
    <row r="34" spans="1:11" ht="9" customHeight="1" x14ac:dyDescent="0.25"/>
    <row r="35" spans="1:11" ht="15" customHeight="1" x14ac:dyDescent="0.25">
      <c r="A35" s="41" t="s">
        <v>33</v>
      </c>
      <c r="B35" s="42"/>
      <c r="C35" s="43">
        <v>1</v>
      </c>
      <c r="D35" s="44" t="s">
        <v>34</v>
      </c>
      <c r="E35" s="45"/>
      <c r="F35" s="45"/>
      <c r="G35" s="46"/>
      <c r="H35" s="47">
        <v>0.1</v>
      </c>
      <c r="I35" s="48"/>
      <c r="J35" s="49"/>
      <c r="K35" s="50">
        <f>IF(J35="SI",H35*B36,0)</f>
        <v>0</v>
      </c>
    </row>
    <row r="36" spans="1:11" ht="18" customHeight="1" x14ac:dyDescent="0.25">
      <c r="A36" s="51"/>
      <c r="B36" s="42">
        <v>1.5</v>
      </c>
      <c r="C36" s="65"/>
      <c r="D36" s="55" t="s">
        <v>35</v>
      </c>
      <c r="E36" s="56"/>
      <c r="F36" s="56"/>
      <c r="G36" s="57"/>
      <c r="H36" s="47">
        <v>0.8</v>
      </c>
      <c r="I36" s="48"/>
      <c r="J36" s="62"/>
      <c r="K36" s="50">
        <f>((H36*B36)*J36)/10</f>
        <v>0</v>
      </c>
    </row>
    <row r="37" spans="1:11" ht="15.75" x14ac:dyDescent="0.25">
      <c r="A37" s="60">
        <v>0.2</v>
      </c>
      <c r="B37" s="42"/>
      <c r="C37" s="52"/>
      <c r="D37" s="44" t="s">
        <v>21</v>
      </c>
      <c r="E37" s="45"/>
      <c r="F37" s="45"/>
      <c r="G37" s="46"/>
      <c r="H37" s="47">
        <v>0.1</v>
      </c>
      <c r="I37" s="48"/>
      <c r="J37" s="62"/>
      <c r="K37" s="50">
        <f>((H37*B36)*J37)/10</f>
        <v>0</v>
      </c>
    </row>
    <row r="38" spans="1:11" x14ac:dyDescent="0.25">
      <c r="A38" s="63" t="s">
        <v>36</v>
      </c>
      <c r="B38" s="42"/>
      <c r="C38" s="54">
        <v>2</v>
      </c>
      <c r="D38" s="55" t="s">
        <v>35</v>
      </c>
      <c r="E38" s="56"/>
      <c r="F38" s="56"/>
      <c r="G38" s="57"/>
      <c r="H38" s="47">
        <v>0.95</v>
      </c>
      <c r="I38" s="48"/>
      <c r="J38" s="62"/>
      <c r="K38" s="50">
        <f>((H38*B39)*J38)/10</f>
        <v>0</v>
      </c>
    </row>
    <row r="39" spans="1:11" x14ac:dyDescent="0.25">
      <c r="A39" s="66"/>
      <c r="B39" s="42">
        <v>0.5</v>
      </c>
      <c r="C39" s="61"/>
      <c r="D39" s="55" t="s">
        <v>21</v>
      </c>
      <c r="E39" s="56"/>
      <c r="F39" s="56"/>
      <c r="G39" s="57"/>
      <c r="H39" s="47">
        <v>0.05</v>
      </c>
      <c r="I39" s="48"/>
      <c r="J39" s="62"/>
      <c r="K39" s="50">
        <f>((H39*B39)*J39)/10</f>
        <v>0</v>
      </c>
    </row>
    <row r="40" spans="1:11" x14ac:dyDescent="0.25">
      <c r="A40" s="67"/>
      <c r="B40" s="16"/>
      <c r="F40" s="68"/>
      <c r="G40" s="69" t="s">
        <v>23</v>
      </c>
      <c r="H40" s="69"/>
      <c r="I40" s="69"/>
      <c r="J40" s="69"/>
      <c r="K40" s="70">
        <f>SUM(K35:K39)</f>
        <v>0</v>
      </c>
    </row>
    <row r="41" spans="1:11" ht="6" customHeight="1" x14ac:dyDescent="0.25"/>
    <row r="42" spans="1:11" x14ac:dyDescent="0.25">
      <c r="A42" s="41" t="s">
        <v>37</v>
      </c>
      <c r="B42" s="42"/>
      <c r="C42" s="43">
        <v>1</v>
      </c>
      <c r="D42" s="84" t="s">
        <v>38</v>
      </c>
      <c r="E42" s="85"/>
      <c r="F42" s="85"/>
      <c r="G42" s="86"/>
      <c r="H42" s="47">
        <v>0.1</v>
      </c>
      <c r="I42" s="48"/>
      <c r="J42" s="49"/>
      <c r="K42" s="50">
        <f>IF(J42="SI",H42*B43,0)</f>
        <v>0</v>
      </c>
    </row>
    <row r="43" spans="1:11" ht="15" customHeight="1" x14ac:dyDescent="0.25">
      <c r="A43" s="51"/>
      <c r="B43" s="42">
        <v>2</v>
      </c>
      <c r="C43" s="65"/>
      <c r="D43" s="84" t="s">
        <v>39</v>
      </c>
      <c r="E43" s="85"/>
      <c r="F43" s="85"/>
      <c r="G43" s="86"/>
      <c r="H43" s="47">
        <v>0.1</v>
      </c>
      <c r="I43" s="48"/>
      <c r="J43" s="49"/>
      <c r="K43" s="50">
        <f>IF(J43="SI",H43*B43,0)</f>
        <v>0</v>
      </c>
    </row>
    <row r="44" spans="1:11" ht="15.75" x14ac:dyDescent="0.25">
      <c r="A44" s="60">
        <v>0.2</v>
      </c>
      <c r="B44" s="42"/>
      <c r="C44" s="65"/>
      <c r="D44" s="84" t="s">
        <v>40</v>
      </c>
      <c r="E44" s="85"/>
      <c r="F44" s="85"/>
      <c r="G44" s="86"/>
      <c r="H44" s="47">
        <v>0.7</v>
      </c>
      <c r="I44" s="48"/>
      <c r="J44" s="62"/>
      <c r="K44" s="50">
        <f>((H44*B43)*J44)/10</f>
        <v>0</v>
      </c>
    </row>
    <row r="45" spans="1:11" x14ac:dyDescent="0.25">
      <c r="A45" s="87" t="s">
        <v>41</v>
      </c>
      <c r="B45" s="42"/>
      <c r="C45" s="52"/>
      <c r="D45" s="84" t="s">
        <v>21</v>
      </c>
      <c r="E45" s="85"/>
      <c r="F45" s="85"/>
      <c r="G45" s="86"/>
      <c r="H45" s="47">
        <v>0.1</v>
      </c>
      <c r="I45" s="48"/>
      <c r="J45" s="62"/>
      <c r="K45" s="50">
        <f>((H45*B43)*J45)/10</f>
        <v>0</v>
      </c>
    </row>
    <row r="46" spans="1:11" x14ac:dyDescent="0.25">
      <c r="A46" s="67"/>
      <c r="B46" s="88">
        <v>10</v>
      </c>
      <c r="F46" s="68"/>
      <c r="G46" s="69" t="s">
        <v>23</v>
      </c>
      <c r="H46" s="69"/>
      <c r="I46" s="69"/>
      <c r="J46" s="69"/>
      <c r="K46" s="70">
        <f>SUM(K42:K45)</f>
        <v>0</v>
      </c>
    </row>
    <row r="47" spans="1:11" x14ac:dyDescent="0.25">
      <c r="A47" t="s">
        <v>42</v>
      </c>
    </row>
    <row r="48" spans="1:11" x14ac:dyDescent="0.25">
      <c r="A48" s="89"/>
      <c r="B48" s="90"/>
      <c r="C48" s="90"/>
      <c r="D48" s="90"/>
      <c r="E48" s="90"/>
      <c r="F48" s="90"/>
      <c r="G48" s="90"/>
      <c r="H48" s="90"/>
      <c r="I48" s="90"/>
      <c r="J48" s="90"/>
      <c r="K48" s="91"/>
    </row>
    <row r="49" spans="1:11" x14ac:dyDescent="0.25">
      <c r="A49" s="92"/>
      <c r="B49" s="93"/>
      <c r="C49" s="93"/>
      <c r="D49" s="93"/>
      <c r="E49" s="93"/>
      <c r="F49" s="93"/>
      <c r="G49" s="93"/>
      <c r="H49" s="93"/>
      <c r="I49" s="93"/>
      <c r="J49" s="93"/>
      <c r="K49" s="94"/>
    </row>
  </sheetData>
  <sheetProtection sheet="1" selectLockedCells="1"/>
  <dataConsolidate/>
  <mergeCells count="71">
    <mergeCell ref="D45:G45"/>
    <mergeCell ref="G46:J46"/>
    <mergeCell ref="A48:K49"/>
    <mergeCell ref="A38:A39"/>
    <mergeCell ref="C38:C39"/>
    <mergeCell ref="D38:G38"/>
    <mergeCell ref="D39:G39"/>
    <mergeCell ref="G40:J40"/>
    <mergeCell ref="A42:A43"/>
    <mergeCell ref="C42:C45"/>
    <mergeCell ref="D42:G42"/>
    <mergeCell ref="D43:G43"/>
    <mergeCell ref="D44:G44"/>
    <mergeCell ref="D30:G30"/>
    <mergeCell ref="D31:G31"/>
    <mergeCell ref="D32:G32"/>
    <mergeCell ref="G33:J33"/>
    <mergeCell ref="A35:A36"/>
    <mergeCell ref="C35:C37"/>
    <mergeCell ref="D35:G35"/>
    <mergeCell ref="D36:G36"/>
    <mergeCell ref="D37:G37"/>
    <mergeCell ref="C25:D25"/>
    <mergeCell ref="E25:F25"/>
    <mergeCell ref="G25:I25"/>
    <mergeCell ref="C26:G26"/>
    <mergeCell ref="A27:A32"/>
    <mergeCell ref="C27:C29"/>
    <mergeCell ref="D27:G27"/>
    <mergeCell ref="D28:G28"/>
    <mergeCell ref="D29:G29"/>
    <mergeCell ref="C30:C32"/>
    <mergeCell ref="G21:J21"/>
    <mergeCell ref="A23:A24"/>
    <mergeCell ref="C23:D23"/>
    <mergeCell ref="E23:F23"/>
    <mergeCell ref="G23:I23"/>
    <mergeCell ref="C24:H24"/>
    <mergeCell ref="D14:G14"/>
    <mergeCell ref="D15:G15"/>
    <mergeCell ref="A16:A20"/>
    <mergeCell ref="C16:C18"/>
    <mergeCell ref="D16:G16"/>
    <mergeCell ref="D17:G17"/>
    <mergeCell ref="D18:G18"/>
    <mergeCell ref="C19:C20"/>
    <mergeCell ref="D19:G19"/>
    <mergeCell ref="D20:G20"/>
    <mergeCell ref="I9:I10"/>
    <mergeCell ref="J9:J10"/>
    <mergeCell ref="K9:K10"/>
    <mergeCell ref="A10:B10"/>
    <mergeCell ref="A11:A14"/>
    <mergeCell ref="C11:C12"/>
    <mergeCell ref="D11:G11"/>
    <mergeCell ref="D12:G12"/>
    <mergeCell ref="C13:C15"/>
    <mergeCell ref="D13:G13"/>
    <mergeCell ref="A6:B6"/>
    <mergeCell ref="C6:F6"/>
    <mergeCell ref="B8:C8"/>
    <mergeCell ref="D8:E8"/>
    <mergeCell ref="A9:B9"/>
    <mergeCell ref="C9:C10"/>
    <mergeCell ref="A1:K1"/>
    <mergeCell ref="G2:H2"/>
    <mergeCell ref="A3:B3"/>
    <mergeCell ref="C3:G3"/>
    <mergeCell ref="I3:K3"/>
    <mergeCell ref="C4:G4"/>
    <mergeCell ref="I4:K4"/>
  </mergeCells>
  <conditionalFormatting sqref="H6">
    <cfRule type="cellIs" dxfId="1" priority="1" operator="greaterThanOrEqual">
      <formula>5</formula>
    </cfRule>
    <cfRule type="cellIs" dxfId="0" priority="2" operator="lessThan">
      <formula>5</formula>
    </cfRule>
  </conditionalFormatting>
  <pageMargins left="0.11811023622047245" right="0.19685039370078741" top="0.74803149606299213" bottom="0.74803149606299213" header="0.31496062992125984" footer="0.31496062992125984"/>
  <pageSetup paperSize="9" orientation="portrait" r:id="rId1"/>
  <headerFooter>
    <oddHeader xml:space="preserve">&amp;C0590110 T01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>
                  <from>
                    <xdr:col>0</xdr:col>
                    <xdr:colOff>942975</xdr:colOff>
                    <xdr:row>2</xdr:row>
                    <xdr:rowOff>180975</xdr:rowOff>
                  </from>
                  <to>
                    <xdr:col>1</xdr:col>
                    <xdr:colOff>314325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>
                  <from>
                    <xdr:col>0</xdr:col>
                    <xdr:colOff>942975</xdr:colOff>
                    <xdr:row>3</xdr:row>
                    <xdr:rowOff>171450</xdr:rowOff>
                  </from>
                  <to>
                    <xdr:col>1</xdr:col>
                    <xdr:colOff>314325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47625</xdr:colOff>
                    <xdr:row>12</xdr:row>
                    <xdr:rowOff>9525</xdr:rowOff>
                  </from>
                  <to>
                    <xdr:col>9</xdr:col>
                    <xdr:colOff>9525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8</xdr:col>
                    <xdr:colOff>47625</xdr:colOff>
                    <xdr:row>10</xdr:row>
                    <xdr:rowOff>0</xdr:rowOff>
                  </from>
                  <to>
                    <xdr:col>9</xdr:col>
                    <xdr:colOff>9525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8</xdr:col>
                    <xdr:colOff>47625</xdr:colOff>
                    <xdr:row>11</xdr:row>
                    <xdr:rowOff>0</xdr:rowOff>
                  </from>
                  <to>
                    <xdr:col>9</xdr:col>
                    <xdr:colOff>9525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8</xdr:col>
                    <xdr:colOff>47625</xdr:colOff>
                    <xdr:row>13</xdr:row>
                    <xdr:rowOff>0</xdr:rowOff>
                  </from>
                  <to>
                    <xdr:col>9</xdr:col>
                    <xdr:colOff>9525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8</xdr:col>
                    <xdr:colOff>47625</xdr:colOff>
                    <xdr:row>14</xdr:row>
                    <xdr:rowOff>9525</xdr:rowOff>
                  </from>
                  <to>
                    <xdr:col>9</xdr:col>
                    <xdr:colOff>9525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8</xdr:col>
                    <xdr:colOff>47625</xdr:colOff>
                    <xdr:row>16</xdr:row>
                    <xdr:rowOff>0</xdr:rowOff>
                  </from>
                  <to>
                    <xdr:col>9</xdr:col>
                    <xdr:colOff>9525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8</xdr:col>
                    <xdr:colOff>47625</xdr:colOff>
                    <xdr:row>17</xdr:row>
                    <xdr:rowOff>9525</xdr:rowOff>
                  </from>
                  <to>
                    <xdr:col>9</xdr:col>
                    <xdr:colOff>9525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8</xdr:col>
                    <xdr:colOff>47625</xdr:colOff>
                    <xdr:row>19</xdr:row>
                    <xdr:rowOff>0</xdr:rowOff>
                  </from>
                  <to>
                    <xdr:col>9</xdr:col>
                    <xdr:colOff>9525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8</xdr:col>
                    <xdr:colOff>47625</xdr:colOff>
                    <xdr:row>15</xdr:row>
                    <xdr:rowOff>9525</xdr:rowOff>
                  </from>
                  <to>
                    <xdr:col>9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8</xdr:col>
                    <xdr:colOff>47625</xdr:colOff>
                    <xdr:row>18</xdr:row>
                    <xdr:rowOff>9525</xdr:rowOff>
                  </from>
                  <to>
                    <xdr:col>9</xdr:col>
                    <xdr:colOff>9525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8</xdr:col>
                    <xdr:colOff>47625</xdr:colOff>
                    <xdr:row>26</xdr:row>
                    <xdr:rowOff>9525</xdr:rowOff>
                  </from>
                  <to>
                    <xdr:col>9</xdr:col>
                    <xdr:colOff>9525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8</xdr:col>
                    <xdr:colOff>47625</xdr:colOff>
                    <xdr:row>27</xdr:row>
                    <xdr:rowOff>0</xdr:rowOff>
                  </from>
                  <to>
                    <xdr:col>9</xdr:col>
                    <xdr:colOff>9525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8</xdr:col>
                    <xdr:colOff>47625</xdr:colOff>
                    <xdr:row>28</xdr:row>
                    <xdr:rowOff>9525</xdr:rowOff>
                  </from>
                  <to>
                    <xdr:col>9</xdr:col>
                    <xdr:colOff>9525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8</xdr:col>
                    <xdr:colOff>47625</xdr:colOff>
                    <xdr:row>29</xdr:row>
                    <xdr:rowOff>9525</xdr:rowOff>
                  </from>
                  <to>
                    <xdr:col>9</xdr:col>
                    <xdr:colOff>9525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8</xdr:col>
                    <xdr:colOff>47625</xdr:colOff>
                    <xdr:row>30</xdr:row>
                    <xdr:rowOff>0</xdr:rowOff>
                  </from>
                  <to>
                    <xdr:col>9</xdr:col>
                    <xdr:colOff>9525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8</xdr:col>
                    <xdr:colOff>47625</xdr:colOff>
                    <xdr:row>31</xdr:row>
                    <xdr:rowOff>9525</xdr:rowOff>
                  </from>
                  <to>
                    <xdr:col>9</xdr:col>
                    <xdr:colOff>9525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8</xdr:col>
                    <xdr:colOff>47625</xdr:colOff>
                    <xdr:row>35</xdr:row>
                    <xdr:rowOff>0</xdr:rowOff>
                  </from>
                  <to>
                    <xdr:col>9</xdr:col>
                    <xdr:colOff>9525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8</xdr:col>
                    <xdr:colOff>47625</xdr:colOff>
                    <xdr:row>36</xdr:row>
                    <xdr:rowOff>9525</xdr:rowOff>
                  </from>
                  <to>
                    <xdr:col>9</xdr:col>
                    <xdr:colOff>9525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8</xdr:col>
                    <xdr:colOff>47625</xdr:colOff>
                    <xdr:row>38</xdr:row>
                    <xdr:rowOff>0</xdr:rowOff>
                  </from>
                  <to>
                    <xdr:col>9</xdr:col>
                    <xdr:colOff>9525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8</xdr:col>
                    <xdr:colOff>47625</xdr:colOff>
                    <xdr:row>34</xdr:row>
                    <xdr:rowOff>9525</xdr:rowOff>
                  </from>
                  <to>
                    <xdr:col>9</xdr:col>
                    <xdr:colOff>9525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8</xdr:col>
                    <xdr:colOff>47625</xdr:colOff>
                    <xdr:row>37</xdr:row>
                    <xdr:rowOff>9525</xdr:rowOff>
                  </from>
                  <to>
                    <xdr:col>9</xdr:col>
                    <xdr:colOff>9525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8</xdr:col>
                    <xdr:colOff>47625</xdr:colOff>
                    <xdr:row>42</xdr:row>
                    <xdr:rowOff>0</xdr:rowOff>
                  </from>
                  <to>
                    <xdr:col>9</xdr:col>
                    <xdr:colOff>9525</xdr:colOff>
                    <xdr:row>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8</xdr:col>
                    <xdr:colOff>47625</xdr:colOff>
                    <xdr:row>43</xdr:row>
                    <xdr:rowOff>0</xdr:rowOff>
                  </from>
                  <to>
                    <xdr:col>9</xdr:col>
                    <xdr:colOff>9525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8</xdr:col>
                    <xdr:colOff>47625</xdr:colOff>
                    <xdr:row>44</xdr:row>
                    <xdr:rowOff>0</xdr:rowOff>
                  </from>
                  <to>
                    <xdr:col>9</xdr:col>
                    <xdr:colOff>9525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8</xdr:col>
                    <xdr:colOff>47625</xdr:colOff>
                    <xdr:row>41</xdr:row>
                    <xdr:rowOff>9525</xdr:rowOff>
                  </from>
                  <to>
                    <xdr:col>9</xdr:col>
                    <xdr:colOff>9525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Rubiato</dc:creator>
  <cp:lastModifiedBy>David Rubiato</cp:lastModifiedBy>
  <dcterms:created xsi:type="dcterms:W3CDTF">2023-07-04T15:28:43Z</dcterms:created>
  <dcterms:modified xsi:type="dcterms:W3CDTF">2023-07-04T15:29:10Z</dcterms:modified>
</cp:coreProperties>
</file>